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Nicole\Droits de mutation\"/>
    </mc:Choice>
  </mc:AlternateContent>
  <xr:revisionPtr revIDLastSave="0" documentId="13_ncr:1_{2A3CED2B-D433-438A-BFEB-5B939F81C0B5}" xr6:coauthVersionLast="47" xr6:coauthVersionMax="47" xr10:uidLastSave="{00000000-0000-0000-0000-000000000000}"/>
  <bookViews>
    <workbookView xWindow="-120" yWindow="-120" windowWidth="29040" windowHeight="15840" xr2:uid="{27733C79-58AF-4FA4-81B5-F21D0EF5BE22}"/>
  </bookViews>
  <sheets>
    <sheet name="Feuil2" sheetId="4" r:id="rId1"/>
  </sheets>
  <definedNames>
    <definedName name="_xlnm.Print_Area" localSheetId="0">Feuil2!$B$2:$K$47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4" l="1"/>
  <c r="H27" i="4" l="1"/>
  <c r="E35" i="4" l="1"/>
  <c r="J35" i="4" s="1"/>
  <c r="E34" i="4"/>
  <c r="J34" i="4" s="1"/>
  <c r="E33" i="4"/>
  <c r="J33" i="4" s="1"/>
  <c r="E38" i="4"/>
  <c r="J38" i="4" s="1"/>
  <c r="E37" i="4"/>
  <c r="J37" i="4" s="1"/>
  <c r="E36" i="4"/>
  <c r="J36" i="4" s="1"/>
  <c r="H43" i="4" l="1"/>
</calcChain>
</file>

<file path=xl/sharedStrings.xml><?xml version="1.0" encoding="utf-8"?>
<sst xmlns="http://schemas.openxmlformats.org/spreadsheetml/2006/main" count="29" uniqueCount="19">
  <si>
    <t>Tranche  qui excède 2 000 000 $</t>
  </si>
  <si>
    <t>Le montant utilisé pour le calcul est le plus élevé :</t>
  </si>
  <si>
    <t xml:space="preserve">Évaluation municipale : </t>
  </si>
  <si>
    <t xml:space="preserve">Évaluation ajusté avec le facteur comparatif : </t>
  </si>
  <si>
    <t xml:space="preserve">Valeur utilisée pour le calcul : </t>
  </si>
  <si>
    <t>(la plus élevée des deux)</t>
  </si>
  <si>
    <t xml:space="preserve">Prix d'achat / Contrepartie : </t>
  </si>
  <si>
    <t>x</t>
  </si>
  <si>
    <t xml:space="preserve">DROIT DE MUTATION ESTIMÉ : </t>
  </si>
  <si>
    <t>=</t>
  </si>
  <si>
    <t>Simulateur de calcul du droit de mutation</t>
  </si>
  <si>
    <t>Tranche entre 500 001 $ et 1 000 000 $</t>
  </si>
  <si>
    <t>Tranche entre 1 000 000 $ et 2 000 000 $</t>
  </si>
  <si>
    <t>L'évaluation municipale multipliée par le facteur comparatif</t>
  </si>
  <si>
    <t>Le prix d'achat 
ou
Le montant de la contrepartie 
stipulée au contrat</t>
  </si>
  <si>
    <t>Sur les premiers 61 500 $</t>
  </si>
  <si>
    <t>Tranche entre  61 500 $ et 307 800 $</t>
  </si>
  <si>
    <t>Tranche entre 307 800 $ et 500 000 $</t>
  </si>
  <si>
    <t xml:space="preserve">Facteur comparatif 2025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</si>
</sst>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* #,##0_)\ &quot;$&quot;_ ;_ * \(#,##0\)\ &quot;$&quot;_ ;_ * &quot;-&quot;_)\ &quot;$&quot;_ ;_ @_ "/>
    <numFmt numFmtId="44" formatCode="_ * #,##0.00_)\ &quot;$&quot;_ ;_ * \(#,##0.00\)\ &quot;$&quot;_ ;_ * &quot;-&quot;??_)\ &quot;$&quot;_ ;_ @_ "/>
  </numFmts>
  <fonts count="9" x14ac:knownFonts="1">
    <font>
      <sz val="11"/>
      <color theme="1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b/>
      <sz val="16"/>
      <color theme="2" tint="-0.89999084444715716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sz val="9"/>
      <color theme="2" tint="-0.89999084444715716"/>
      <name val="Calibri"/>
      <family val="2"/>
      <scheme val="minor"/>
    </font>
    <font>
      <sz val="10"/>
      <color theme="2" tint="-0.89999084444715716"/>
      <name val="Calibri"/>
      <family val="2"/>
      <scheme val="minor"/>
    </font>
    <font>
      <b/>
      <sz val="12"/>
      <color theme="2" tint="-0.89999084444715716"/>
      <name val="Calibri"/>
      <family val="2"/>
      <scheme val="minor"/>
    </font>
    <font>
      <sz val="12"/>
      <color theme="2" tint="-0.89999084444715716"/>
      <name val="Calibri"/>
      <family val="2"/>
      <scheme val="minor"/>
    </font>
    <font>
      <b/>
      <sz val="14"/>
      <color theme="2" tint="-0.899990844447157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E9CE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2" fontId="0" fillId="0" borderId="0" xfId="0" applyNumberFormat="1"/>
    <xf numFmtId="0" fontId="0" fillId="0" borderId="0" xfId="0" applyAlignment="1">
      <alignment vertical="center"/>
    </xf>
    <xf numFmtId="0" fontId="1" fillId="3" borderId="0" xfId="0" applyFont="1" applyFill="1"/>
    <xf numFmtId="42" fontId="1" fillId="3" borderId="0" xfId="0" applyNumberFormat="1" applyFont="1" applyFill="1"/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/>
    </xf>
    <xf numFmtId="0" fontId="4" fillId="3" borderId="0" xfId="0" applyFont="1" applyFill="1" applyAlignment="1">
      <alignment horizontal="right"/>
    </xf>
    <xf numFmtId="0" fontId="6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0" fontId="7" fillId="3" borderId="0" xfId="0" applyFont="1" applyFill="1" applyAlignment="1">
      <alignment vertical="center"/>
    </xf>
    <xf numFmtId="0" fontId="1" fillId="3" borderId="0" xfId="0" applyFont="1" applyFill="1" applyAlignment="1">
      <alignment horizontal="right"/>
    </xf>
    <xf numFmtId="39" fontId="4" fillId="3" borderId="0" xfId="0" applyNumberFormat="1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42" fontId="0" fillId="3" borderId="0" xfId="0" applyNumberFormat="1" applyFill="1"/>
    <xf numFmtId="0" fontId="7" fillId="3" borderId="0" xfId="0" applyFont="1" applyFill="1" applyAlignment="1">
      <alignment horizontal="right" vertical="center"/>
    </xf>
    <xf numFmtId="42" fontId="7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right" vertical="center"/>
    </xf>
    <xf numFmtId="44" fontId="8" fillId="2" borderId="1" xfId="0" applyNumberFormat="1" applyFont="1" applyFill="1" applyBorder="1" applyAlignment="1">
      <alignment vertical="center"/>
    </xf>
    <xf numFmtId="0" fontId="1" fillId="3" borderId="2" xfId="0" applyFont="1" applyFill="1" applyBorder="1"/>
    <xf numFmtId="0" fontId="1" fillId="3" borderId="3" xfId="0" applyFont="1" applyFill="1" applyBorder="1"/>
    <xf numFmtId="42" fontId="1" fillId="3" borderId="3" xfId="0" applyNumberFormat="1" applyFont="1" applyFill="1" applyBorder="1"/>
    <xf numFmtId="0" fontId="1" fillId="3" borderId="4" xfId="0" applyFont="1" applyFill="1" applyBorder="1"/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42" fontId="1" fillId="3" borderId="8" xfId="0" applyNumberFormat="1" applyFont="1" applyFill="1" applyBorder="1"/>
    <xf numFmtId="0" fontId="1" fillId="3" borderId="9" xfId="0" applyFont="1" applyFill="1" applyBorder="1"/>
    <xf numFmtId="0" fontId="1" fillId="3" borderId="3" xfId="0" applyFont="1" applyFill="1" applyBorder="1" applyAlignment="1">
      <alignment horizontal="center" wrapText="1"/>
    </xf>
    <xf numFmtId="42" fontId="8" fillId="2" borderId="1" xfId="0" applyNumberFormat="1" applyFont="1" applyFill="1" applyBorder="1" applyAlignment="1" applyProtection="1">
      <alignment vertical="center"/>
      <protection locked="0"/>
    </xf>
    <xf numFmtId="42" fontId="8" fillId="3" borderId="0" xfId="0" applyNumberFormat="1" applyFont="1" applyFill="1" applyAlignment="1">
      <alignment vertical="center"/>
    </xf>
    <xf numFmtId="42" fontId="7" fillId="3" borderId="0" xfId="0" applyNumberFormat="1" applyFont="1" applyFill="1"/>
    <xf numFmtId="0" fontId="7" fillId="3" borderId="0" xfId="0" applyFont="1" applyFill="1" applyAlignment="1">
      <alignment horizontal="center"/>
    </xf>
    <xf numFmtId="10" fontId="7" fillId="3" borderId="0" xfId="0" applyNumberFormat="1" applyFont="1" applyFill="1" applyAlignment="1">
      <alignment horizontal="center"/>
    </xf>
    <xf numFmtId="0" fontId="7" fillId="3" borderId="0" xfId="0" quotePrefix="1" applyFont="1" applyFill="1" applyAlignment="1">
      <alignment horizontal="left"/>
    </xf>
    <xf numFmtId="44" fontId="7" fillId="3" borderId="0" xfId="0" applyNumberFormat="1" applyFont="1" applyFill="1"/>
    <xf numFmtId="0" fontId="7" fillId="3" borderId="8" xfId="0" applyFont="1" applyFill="1" applyBorder="1"/>
    <xf numFmtId="42" fontId="7" fillId="3" borderId="8" xfId="0" applyNumberFormat="1" applyFont="1" applyFill="1" applyBorder="1"/>
    <xf numFmtId="0" fontId="1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9CE0"/>
      <color rgb="FF8886DA"/>
      <color rgb="FF24226F"/>
      <color rgb="FF1616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8</xdr:row>
      <xdr:rowOff>28575</xdr:rowOff>
    </xdr:from>
    <xdr:to>
      <xdr:col>4</xdr:col>
      <xdr:colOff>515031</xdr:colOff>
      <xdr:row>8</xdr:row>
      <xdr:rowOff>353106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4A3266C-ED20-4F88-ADFB-F020D802D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0825" y="2009775"/>
          <a:ext cx="324531" cy="324531"/>
        </a:xfrm>
        <a:prstGeom prst="rect">
          <a:avLst/>
        </a:prstGeom>
      </xdr:spPr>
    </xdr:pic>
    <xdr:clientData/>
  </xdr:twoCellAnchor>
  <xdr:twoCellAnchor editAs="oneCell">
    <xdr:from>
      <xdr:col>7</xdr:col>
      <xdr:colOff>958886</xdr:colOff>
      <xdr:row>8</xdr:row>
      <xdr:rowOff>38995</xdr:rowOff>
    </xdr:from>
    <xdr:to>
      <xdr:col>9</xdr:col>
      <xdr:colOff>39033</xdr:colOff>
      <xdr:row>8</xdr:row>
      <xdr:rowOff>362995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D83DE55-7643-464E-85EB-ACBB48D3C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21386" y="2862877"/>
          <a:ext cx="324000" cy="324000"/>
        </a:xfrm>
        <a:prstGeom prst="rect">
          <a:avLst/>
        </a:prstGeom>
      </xdr:spPr>
    </xdr:pic>
    <xdr:clientData/>
  </xdr:twoCellAnchor>
  <xdr:twoCellAnchor editAs="oneCell">
    <xdr:from>
      <xdr:col>3</xdr:col>
      <xdr:colOff>470645</xdr:colOff>
      <xdr:row>1</xdr:row>
      <xdr:rowOff>448238</xdr:rowOff>
    </xdr:from>
    <xdr:to>
      <xdr:col>7</xdr:col>
      <xdr:colOff>1047586</xdr:colOff>
      <xdr:row>2</xdr:row>
      <xdr:rowOff>134472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0CEDBF9-0E9D-4C7D-A962-0F1F64541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73939" y="448238"/>
          <a:ext cx="2986206" cy="1086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26AB6-A7B8-49A3-9691-E65A61F23282}">
  <sheetPr>
    <pageSetUpPr fitToPage="1"/>
  </sheetPr>
  <dimension ref="B2:K47"/>
  <sheetViews>
    <sheetView showGridLines="0" tabSelected="1" zoomScale="115" zoomScaleNormal="115" workbookViewId="0">
      <selection activeCell="H20" sqref="H20"/>
    </sheetView>
  </sheetViews>
  <sheetFormatPr baseColWidth="10" defaultRowHeight="15" x14ac:dyDescent="0.25"/>
  <cols>
    <col min="2" max="2" width="16.42578125" customWidth="1"/>
    <col min="3" max="3" width="7.42578125" customWidth="1"/>
    <col min="4" max="4" width="9.28515625" customWidth="1"/>
    <col min="5" max="5" width="20.7109375" customWidth="1"/>
    <col min="6" max="6" width="4.140625" style="1" customWidth="1"/>
    <col min="7" max="7" width="2" style="1" bestFit="1" customWidth="1"/>
    <col min="8" max="8" width="16.7109375" bestFit="1" customWidth="1"/>
    <col min="9" max="9" width="2" bestFit="1" customWidth="1"/>
    <col min="10" max="10" width="16.85546875" customWidth="1"/>
    <col min="11" max="11" width="17.85546875" customWidth="1"/>
    <col min="15" max="15" width="11.42578125" customWidth="1"/>
  </cols>
  <sheetData>
    <row r="2" spans="2:11" ht="110.25" customHeight="1" x14ac:dyDescent="0.25"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2:11" x14ac:dyDescent="0.25">
      <c r="B3" s="3"/>
      <c r="C3" s="3"/>
      <c r="D3" s="3"/>
      <c r="E3" s="3"/>
      <c r="F3" s="4"/>
      <c r="G3" s="4"/>
      <c r="H3" s="3"/>
      <c r="I3" s="3"/>
      <c r="J3" s="3"/>
      <c r="K3" s="3"/>
    </row>
    <row r="4" spans="2:11" x14ac:dyDescent="0.25">
      <c r="B4" s="3"/>
      <c r="C4" s="3"/>
      <c r="D4" s="3"/>
      <c r="E4" s="3"/>
      <c r="F4" s="4"/>
      <c r="G4" s="4"/>
      <c r="H4" s="3"/>
      <c r="I4" s="3"/>
      <c r="J4" s="3"/>
      <c r="K4" s="3"/>
    </row>
    <row r="5" spans="2:11" ht="21" x14ac:dyDescent="0.35">
      <c r="B5" s="46" t="s">
        <v>10</v>
      </c>
      <c r="C5" s="46"/>
      <c r="D5" s="46"/>
      <c r="E5" s="46"/>
      <c r="F5" s="46"/>
      <c r="G5" s="46"/>
      <c r="H5" s="46"/>
      <c r="I5" s="46"/>
      <c r="J5" s="46"/>
      <c r="K5" s="46"/>
    </row>
    <row r="6" spans="2:11" x14ac:dyDescent="0.25">
      <c r="B6" s="3"/>
      <c r="C6" s="3"/>
      <c r="D6" s="3"/>
      <c r="E6" s="3"/>
      <c r="F6" s="4"/>
      <c r="G6" s="4"/>
      <c r="H6" s="3"/>
      <c r="I6" s="3"/>
      <c r="J6" s="3"/>
      <c r="K6" s="3"/>
    </row>
    <row r="7" spans="2:11" ht="15.75" x14ac:dyDescent="0.25">
      <c r="B7" s="47" t="s">
        <v>1</v>
      </c>
      <c r="C7" s="47"/>
      <c r="D7" s="47"/>
      <c r="E7" s="47"/>
      <c r="F7" s="47"/>
      <c r="G7" s="47"/>
      <c r="H7" s="47"/>
      <c r="I7" s="47"/>
      <c r="J7" s="47"/>
      <c r="K7" s="47"/>
    </row>
    <row r="8" spans="2:11" x14ac:dyDescent="0.25"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2:11" ht="31.5" customHeight="1" x14ac:dyDescent="0.25">
      <c r="B9" s="14"/>
      <c r="C9" s="14"/>
      <c r="D9" s="45"/>
      <c r="E9" s="45"/>
      <c r="F9" s="14"/>
      <c r="G9" s="14"/>
      <c r="H9" s="14"/>
      <c r="I9" s="14"/>
      <c r="J9" s="14"/>
      <c r="K9" s="14"/>
    </row>
    <row r="10" spans="2:11" ht="18.75" customHeight="1" x14ac:dyDescent="0.25">
      <c r="B10" s="3"/>
      <c r="C10" s="3"/>
      <c r="D10" s="44" t="s">
        <v>13</v>
      </c>
      <c r="E10" s="44"/>
      <c r="F10" s="4"/>
      <c r="G10" s="44" t="s">
        <v>14</v>
      </c>
      <c r="H10" s="44"/>
      <c r="I10" s="44"/>
      <c r="J10" s="44"/>
      <c r="K10" s="3"/>
    </row>
    <row r="11" spans="2:11" ht="15" customHeight="1" x14ac:dyDescent="0.25">
      <c r="B11" s="3"/>
      <c r="C11" s="5"/>
      <c r="D11" s="44"/>
      <c r="E11" s="44"/>
      <c r="F11" s="4"/>
      <c r="G11" s="44"/>
      <c r="H11" s="44"/>
      <c r="I11" s="44"/>
      <c r="J11" s="44"/>
      <c r="K11" s="5"/>
    </row>
    <row r="12" spans="2:11" x14ac:dyDescent="0.25">
      <c r="B12" s="3"/>
      <c r="C12" s="5"/>
      <c r="D12" s="44"/>
      <c r="E12" s="44"/>
      <c r="F12" s="6"/>
      <c r="G12" s="44"/>
      <c r="H12" s="44"/>
      <c r="I12" s="44"/>
      <c r="J12" s="44"/>
      <c r="K12" s="5"/>
    </row>
    <row r="13" spans="2:11" x14ac:dyDescent="0.25">
      <c r="B13" s="3"/>
      <c r="C13" s="5"/>
      <c r="D13" s="44"/>
      <c r="E13" s="44"/>
      <c r="F13" s="6"/>
      <c r="G13" s="44"/>
      <c r="H13" s="44"/>
      <c r="I13" s="44"/>
      <c r="J13" s="44"/>
      <c r="K13" s="5"/>
    </row>
    <row r="14" spans="2:11" x14ac:dyDescent="0.25">
      <c r="B14" s="3"/>
      <c r="C14" s="3"/>
      <c r="D14" s="3"/>
      <c r="E14" s="3"/>
      <c r="F14" s="4"/>
      <c r="G14" s="4"/>
      <c r="H14" s="3"/>
      <c r="I14" s="3"/>
      <c r="J14" s="3"/>
      <c r="K14" s="3"/>
    </row>
    <row r="15" spans="2:11" ht="15.75" thickBot="1" x14ac:dyDescent="0.3">
      <c r="B15" s="3"/>
      <c r="C15" s="3"/>
      <c r="D15" s="3"/>
      <c r="E15" s="3"/>
      <c r="F15" s="4"/>
      <c r="G15" s="4"/>
      <c r="H15" s="3"/>
      <c r="I15" s="3"/>
      <c r="J15" s="3"/>
      <c r="K15" s="3"/>
    </row>
    <row r="16" spans="2:11" ht="15.75" thickBot="1" x14ac:dyDescent="0.3">
      <c r="B16" s="21"/>
      <c r="C16" s="22"/>
      <c r="D16" s="22"/>
      <c r="E16" s="22"/>
      <c r="F16" s="23"/>
      <c r="G16" s="23"/>
      <c r="H16" s="22"/>
      <c r="I16" s="22"/>
      <c r="J16" s="22"/>
      <c r="K16" s="24"/>
    </row>
    <row r="17" spans="2:11" s="2" customFormat="1" ht="21" customHeight="1" thickBot="1" x14ac:dyDescent="0.3">
      <c r="B17" s="25"/>
      <c r="C17" s="6"/>
      <c r="D17" s="6"/>
      <c r="E17" s="11"/>
      <c r="F17" s="10" t="s">
        <v>2</v>
      </c>
      <c r="G17" s="10"/>
      <c r="H17" s="34"/>
      <c r="I17" s="6"/>
      <c r="J17" s="6"/>
      <c r="K17" s="26"/>
    </row>
    <row r="18" spans="2:11" x14ac:dyDescent="0.25">
      <c r="B18" s="27"/>
      <c r="C18" s="3"/>
      <c r="D18" s="3"/>
      <c r="E18" s="3"/>
      <c r="F18" s="12"/>
      <c r="G18" s="12"/>
      <c r="H18" s="4"/>
      <c r="I18" s="3"/>
      <c r="J18" s="3"/>
      <c r="K18" s="28"/>
    </row>
    <row r="19" spans="2:11" x14ac:dyDescent="0.25">
      <c r="B19" s="27"/>
      <c r="C19" s="3"/>
      <c r="D19" s="3"/>
      <c r="E19" s="3"/>
      <c r="F19" s="7" t="s">
        <v>18</v>
      </c>
      <c r="G19" s="7"/>
      <c r="H19" s="13">
        <v>1.28</v>
      </c>
      <c r="I19" s="3"/>
      <c r="J19" s="3"/>
      <c r="K19" s="28"/>
    </row>
    <row r="20" spans="2:11" s="2" customFormat="1" ht="21" customHeight="1" x14ac:dyDescent="0.25">
      <c r="B20" s="25"/>
      <c r="C20" s="6"/>
      <c r="D20" s="6"/>
      <c r="E20" s="6"/>
      <c r="F20" s="17" t="s">
        <v>3</v>
      </c>
      <c r="G20" s="10"/>
      <c r="H20" s="18">
        <f>$H$17*$H$19</f>
        <v>0</v>
      </c>
      <c r="I20" s="6"/>
      <c r="J20" s="6"/>
      <c r="K20" s="26"/>
    </row>
    <row r="21" spans="2:11" ht="15.75" thickBot="1" x14ac:dyDescent="0.3">
      <c r="B21" s="27"/>
      <c r="C21" s="3"/>
      <c r="D21" s="3"/>
      <c r="E21" s="3"/>
      <c r="F21" s="3"/>
      <c r="G21" s="3"/>
      <c r="H21" s="4"/>
      <c r="I21" s="3"/>
      <c r="J21" s="3"/>
      <c r="K21" s="28"/>
    </row>
    <row r="22" spans="2:11" s="2" customFormat="1" ht="20.25" customHeight="1" thickBot="1" x14ac:dyDescent="0.3">
      <c r="B22" s="25"/>
      <c r="C22" s="6"/>
      <c r="D22" s="6"/>
      <c r="E22" s="6"/>
      <c r="F22" s="17" t="s">
        <v>6</v>
      </c>
      <c r="G22" s="10"/>
      <c r="H22" s="34"/>
      <c r="I22" s="6"/>
      <c r="J22" s="6"/>
      <c r="K22" s="26"/>
    </row>
    <row r="23" spans="2:11" ht="15.75" thickBot="1" x14ac:dyDescent="0.3">
      <c r="B23" s="29"/>
      <c r="C23" s="30"/>
      <c r="D23" s="30"/>
      <c r="E23" s="30"/>
      <c r="F23" s="31"/>
      <c r="G23" s="31"/>
      <c r="H23" s="30"/>
      <c r="I23" s="30"/>
      <c r="J23" s="30"/>
      <c r="K23" s="32"/>
    </row>
    <row r="24" spans="2:11" x14ac:dyDescent="0.25">
      <c r="B24" s="3"/>
      <c r="C24" s="3"/>
      <c r="D24" s="3"/>
      <c r="E24" s="3"/>
      <c r="F24" s="4"/>
      <c r="G24" s="4"/>
      <c r="H24" s="3"/>
      <c r="I24" s="3"/>
      <c r="J24" s="3"/>
      <c r="K24" s="3"/>
    </row>
    <row r="25" spans="2:11" x14ac:dyDescent="0.25">
      <c r="B25" s="3"/>
      <c r="C25" s="3"/>
      <c r="D25" s="3"/>
      <c r="E25" s="3"/>
      <c r="F25" s="4"/>
      <c r="G25" s="4"/>
      <c r="H25" s="3"/>
      <c r="I25" s="3"/>
      <c r="J25" s="3"/>
      <c r="K25" s="3"/>
    </row>
    <row r="26" spans="2:11" x14ac:dyDescent="0.25">
      <c r="B26" s="3"/>
      <c r="C26" s="3"/>
      <c r="D26" s="3"/>
      <c r="E26" s="3"/>
      <c r="F26" s="4"/>
      <c r="G26" s="4"/>
      <c r="H26" s="3"/>
      <c r="I26" s="3"/>
      <c r="J26" s="3"/>
      <c r="K26" s="3"/>
    </row>
    <row r="27" spans="2:11" s="2" customFormat="1" ht="20.25" customHeight="1" x14ac:dyDescent="0.25">
      <c r="B27" s="6"/>
      <c r="C27" s="6"/>
      <c r="D27" s="6"/>
      <c r="E27" s="11"/>
      <c r="F27" s="8" t="s">
        <v>4</v>
      </c>
      <c r="G27" s="8"/>
      <c r="H27" s="35">
        <f>MAX(H20,H22)</f>
        <v>0</v>
      </c>
      <c r="I27" s="6"/>
      <c r="J27" s="6"/>
      <c r="K27" s="6"/>
    </row>
    <row r="28" spans="2:11" x14ac:dyDescent="0.25">
      <c r="B28" s="3"/>
      <c r="C28" s="3"/>
      <c r="D28" s="3"/>
      <c r="E28" s="3"/>
      <c r="F28" s="7" t="s">
        <v>5</v>
      </c>
      <c r="G28" s="7"/>
      <c r="H28" s="4"/>
      <c r="I28" s="3"/>
      <c r="J28" s="3"/>
      <c r="K28" s="3"/>
    </row>
    <row r="29" spans="2:11" x14ac:dyDescent="0.25">
      <c r="B29" s="3"/>
      <c r="C29" s="3"/>
      <c r="D29" s="3"/>
      <c r="E29" s="3"/>
      <c r="F29" s="7"/>
      <c r="G29" s="7"/>
      <c r="H29" s="4"/>
      <c r="I29" s="3"/>
      <c r="J29" s="3"/>
      <c r="K29" s="3"/>
    </row>
    <row r="30" spans="2:11" x14ac:dyDescent="0.25">
      <c r="B30" s="3"/>
      <c r="C30" s="3"/>
      <c r="D30" s="3"/>
      <c r="E30" s="3"/>
      <c r="F30" s="7"/>
      <c r="G30" s="7"/>
      <c r="H30" s="4"/>
      <c r="I30" s="3"/>
      <c r="J30" s="3"/>
      <c r="K30" s="3"/>
    </row>
    <row r="31" spans="2:11" ht="15.75" thickBot="1" x14ac:dyDescent="0.3">
      <c r="B31" s="3"/>
      <c r="C31" s="3"/>
      <c r="D31" s="3"/>
      <c r="E31" s="3"/>
      <c r="F31" s="4"/>
      <c r="G31" s="4"/>
      <c r="H31" s="3"/>
      <c r="I31" s="3"/>
      <c r="J31" s="3"/>
      <c r="K31" s="3"/>
    </row>
    <row r="32" spans="2:11" x14ac:dyDescent="0.25">
      <c r="B32" s="21"/>
      <c r="C32" s="22"/>
      <c r="D32" s="22"/>
      <c r="E32" s="22"/>
      <c r="F32" s="33"/>
      <c r="G32" s="33"/>
      <c r="H32" s="22"/>
      <c r="I32" s="22"/>
      <c r="J32" s="22"/>
      <c r="K32" s="24"/>
    </row>
    <row r="33" spans="2:11" ht="15.75" x14ac:dyDescent="0.25">
      <c r="B33" s="27"/>
      <c r="C33" s="3"/>
      <c r="D33" s="9" t="s">
        <v>15</v>
      </c>
      <c r="E33" s="36">
        <f>IF($H$27&gt;61500,61500,H27)</f>
        <v>0</v>
      </c>
      <c r="F33" s="36"/>
      <c r="G33" s="37" t="s">
        <v>7</v>
      </c>
      <c r="H33" s="38">
        <v>5.0000000000000001E-3</v>
      </c>
      <c r="I33" s="39" t="s">
        <v>9</v>
      </c>
      <c r="J33" s="40">
        <f t="shared" ref="J33:J38" si="0">E33*H33</f>
        <v>0</v>
      </c>
      <c r="K33" s="28"/>
    </row>
    <row r="34" spans="2:11" ht="15.75" x14ac:dyDescent="0.25">
      <c r="B34" s="27"/>
      <c r="C34" s="3"/>
      <c r="D34" s="9" t="s">
        <v>16</v>
      </c>
      <c r="E34" s="36">
        <f>IF($H$27&gt;61500,MIN(307800,$H$27)-61500,0)</f>
        <v>0</v>
      </c>
      <c r="F34" s="36"/>
      <c r="G34" s="37" t="s">
        <v>7</v>
      </c>
      <c r="H34" s="38">
        <v>0.01</v>
      </c>
      <c r="I34" s="39" t="s">
        <v>9</v>
      </c>
      <c r="J34" s="40">
        <f t="shared" si="0"/>
        <v>0</v>
      </c>
      <c r="K34" s="28"/>
    </row>
    <row r="35" spans="2:11" ht="15.75" x14ac:dyDescent="0.25">
      <c r="B35" s="27"/>
      <c r="C35" s="3"/>
      <c r="D35" s="9" t="s">
        <v>17</v>
      </c>
      <c r="E35" s="36">
        <f>IF($H$27&gt;307800,MIN(500000,$H$27)-307800,0)</f>
        <v>0</v>
      </c>
      <c r="F35" s="36"/>
      <c r="G35" s="37" t="s">
        <v>7</v>
      </c>
      <c r="H35" s="38">
        <v>1.4999999999999999E-2</v>
      </c>
      <c r="I35" s="39" t="s">
        <v>9</v>
      </c>
      <c r="J35" s="40">
        <f t="shared" si="0"/>
        <v>0</v>
      </c>
      <c r="K35" s="28"/>
    </row>
    <row r="36" spans="2:11" ht="15.75" x14ac:dyDescent="0.25">
      <c r="B36" s="27"/>
      <c r="C36" s="3"/>
      <c r="D36" s="9" t="s">
        <v>11</v>
      </c>
      <c r="E36" s="36">
        <f>IF($H$27&gt;500000,MIN(1000000,$H$27)-500000,0)</f>
        <v>0</v>
      </c>
      <c r="F36" s="36"/>
      <c r="G36" s="37" t="s">
        <v>7</v>
      </c>
      <c r="H36" s="38">
        <v>0.02</v>
      </c>
      <c r="I36" s="39" t="s">
        <v>9</v>
      </c>
      <c r="J36" s="40">
        <f t="shared" si="0"/>
        <v>0</v>
      </c>
      <c r="K36" s="28"/>
    </row>
    <row r="37" spans="2:11" ht="15.75" x14ac:dyDescent="0.25">
      <c r="B37" s="27"/>
      <c r="C37" s="3"/>
      <c r="D37" s="9" t="s">
        <v>12</v>
      </c>
      <c r="E37" s="36">
        <f>IF($H$27&gt;1000000,MIN(2000000,$H$27)-1000000,0)</f>
        <v>0</v>
      </c>
      <c r="F37" s="36"/>
      <c r="G37" s="37" t="s">
        <v>7</v>
      </c>
      <c r="H37" s="38">
        <v>2.5000000000000001E-2</v>
      </c>
      <c r="I37" s="39" t="s">
        <v>9</v>
      </c>
      <c r="J37" s="40">
        <f t="shared" si="0"/>
        <v>0</v>
      </c>
      <c r="K37" s="28"/>
    </row>
    <row r="38" spans="2:11" ht="15.75" x14ac:dyDescent="0.25">
      <c r="B38" s="27"/>
      <c r="C38" s="3"/>
      <c r="D38" s="9" t="s">
        <v>0</v>
      </c>
      <c r="E38" s="36">
        <f>IF($H$27&gt;2000000,$H$27-2000000,0)</f>
        <v>0</v>
      </c>
      <c r="F38" s="36"/>
      <c r="G38" s="37" t="s">
        <v>7</v>
      </c>
      <c r="H38" s="38">
        <v>0.03</v>
      </c>
      <c r="I38" s="39" t="s">
        <v>9</v>
      </c>
      <c r="J38" s="40">
        <f t="shared" si="0"/>
        <v>0</v>
      </c>
      <c r="K38" s="28"/>
    </row>
    <row r="39" spans="2:11" ht="16.5" thickBot="1" x14ac:dyDescent="0.3">
      <c r="B39" s="29"/>
      <c r="C39" s="30"/>
      <c r="D39" s="30"/>
      <c r="E39" s="41"/>
      <c r="F39" s="42"/>
      <c r="G39" s="42"/>
      <c r="H39" s="41"/>
      <c r="I39" s="41"/>
      <c r="J39" s="41"/>
      <c r="K39" s="32"/>
    </row>
    <row r="40" spans="2:11" x14ac:dyDescent="0.25">
      <c r="B40" s="3"/>
      <c r="C40" s="3"/>
      <c r="D40" s="3"/>
      <c r="E40" s="3"/>
      <c r="F40" s="4"/>
      <c r="G40" s="4"/>
      <c r="H40" s="3"/>
      <c r="I40" s="3"/>
      <c r="J40" s="3"/>
      <c r="K40" s="3"/>
    </row>
    <row r="41" spans="2:11" x14ac:dyDescent="0.25">
      <c r="B41" s="3"/>
      <c r="C41" s="3"/>
      <c r="D41" s="3"/>
      <c r="E41" s="3"/>
      <c r="F41" s="4"/>
      <c r="G41" s="4"/>
      <c r="H41" s="3"/>
      <c r="I41" s="3"/>
      <c r="J41" s="3"/>
      <c r="K41" s="3"/>
    </row>
    <row r="42" spans="2:11" ht="15.75" thickBot="1" x14ac:dyDescent="0.3">
      <c r="B42" s="3"/>
      <c r="C42" s="3"/>
      <c r="D42" s="3"/>
      <c r="E42" s="3"/>
      <c r="F42" s="4"/>
      <c r="G42" s="4"/>
      <c r="H42" s="3"/>
      <c r="I42" s="3"/>
      <c r="J42" s="3"/>
      <c r="K42" s="3"/>
    </row>
    <row r="43" spans="2:11" s="2" customFormat="1" ht="20.25" customHeight="1" thickBot="1" x14ac:dyDescent="0.3">
      <c r="B43" s="6"/>
      <c r="C43" s="6"/>
      <c r="D43" s="6"/>
      <c r="E43" s="19"/>
      <c r="F43" s="19" t="s">
        <v>8</v>
      </c>
      <c r="G43" s="19"/>
      <c r="H43" s="20">
        <f>SUM(J33:J38)</f>
        <v>0</v>
      </c>
      <c r="I43" s="6"/>
      <c r="J43" s="6"/>
      <c r="K43" s="6"/>
    </row>
    <row r="44" spans="2:11" x14ac:dyDescent="0.25">
      <c r="B44" s="3"/>
      <c r="C44" s="3"/>
      <c r="D44" s="3"/>
      <c r="E44" s="3"/>
      <c r="F44" s="4"/>
      <c r="G44" s="4"/>
      <c r="H44" s="3"/>
      <c r="I44" s="3"/>
      <c r="J44" s="3"/>
      <c r="K44" s="3"/>
    </row>
    <row r="45" spans="2:11" x14ac:dyDescent="0.25">
      <c r="B45" s="3"/>
      <c r="C45" s="3"/>
      <c r="D45" s="3"/>
      <c r="E45" s="3"/>
      <c r="F45" s="4"/>
      <c r="G45" s="4"/>
      <c r="H45" s="3"/>
      <c r="I45" s="3"/>
      <c r="J45" s="3"/>
      <c r="K45" s="3"/>
    </row>
    <row r="46" spans="2:11" x14ac:dyDescent="0.25">
      <c r="B46" s="15"/>
      <c r="C46" s="15"/>
      <c r="D46" s="15"/>
      <c r="E46" s="15"/>
      <c r="F46" s="16"/>
      <c r="G46" s="16"/>
      <c r="H46" s="15"/>
      <c r="I46" s="15"/>
      <c r="J46" s="15"/>
      <c r="K46" s="15"/>
    </row>
    <row r="47" spans="2:11" x14ac:dyDescent="0.25">
      <c r="B47" s="15"/>
      <c r="C47" s="15"/>
      <c r="D47" s="15"/>
      <c r="E47" s="15"/>
      <c r="F47" s="16"/>
      <c r="G47" s="16"/>
      <c r="H47" s="15"/>
      <c r="I47" s="15"/>
      <c r="J47" s="15"/>
      <c r="K47" s="15"/>
    </row>
  </sheetData>
  <sheetProtection algorithmName="SHA-512" hashValue="mzaahd1klBObKtvUsl0HeSxJC8EwaQRP6sa9Ng4xiNlJXltkpdZ9KQSwxJ8pRxlmnQK1Fu/+d3PPrrTqblWpzg==" saltValue="FoRwSugvG2s9qrraTVQCdQ==" spinCount="100000" sheet="1" objects="1" scenarios="1"/>
  <mergeCells count="6">
    <mergeCell ref="B2:K2"/>
    <mergeCell ref="D10:E13"/>
    <mergeCell ref="G10:J13"/>
    <mergeCell ref="D9:E9"/>
    <mergeCell ref="B5:K5"/>
    <mergeCell ref="B7:K7"/>
  </mergeCells>
  <pageMargins left="0.31496062992125984" right="0.31496062992125984" top="0.35433070866141736" bottom="0.19685039370078741" header="0.31496062992125984" footer="0.31496062992125984"/>
  <pageSetup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Feuil2</vt:lpstr>
      <vt:lpstr>Feuil2!Zone_d_impression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</dc:creator>
  <cp:lastModifiedBy>Geneviève Côté-Riberdy</cp:lastModifiedBy>
  <cp:lastPrinted>2020-05-06T18:44:32Z</cp:lastPrinted>
  <dcterms:created xsi:type="dcterms:W3CDTF">2020-03-09T13:37:27Z</dcterms:created>
  <dcterms:modified xsi:type="dcterms:W3CDTF">2024-12-04T17:20:38Z</dcterms:modified>
</cp:coreProperties>
</file>